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7959D70-62B9-4563-AAB2-F8E582826D6F}" xr6:coauthVersionLast="46" xr6:coauthVersionMax="46" xr10:uidLastSave="{00000000-0000-0000-0000-000000000000}"/>
  <bookViews>
    <workbookView xWindow="804" yWindow="288" windowWidth="20244" windowHeight="12168" xr2:uid="{3CB21C38-494B-4E2F-B568-79D1C20D4C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L13" i="1" s="1"/>
  <c r="F13" i="1"/>
  <c r="H13" i="1" s="1"/>
  <c r="J12" i="1"/>
  <c r="F12" i="1"/>
  <c r="H12" i="1" s="1"/>
  <c r="J11" i="1"/>
  <c r="H11" i="1"/>
  <c r="F11" i="1"/>
  <c r="G11" i="1" s="1"/>
  <c r="J10" i="1"/>
  <c r="H10" i="1"/>
  <c r="I10" i="1" s="1"/>
  <c r="G10" i="1"/>
  <c r="F10" i="1"/>
  <c r="J9" i="1"/>
  <c r="F9" i="1"/>
  <c r="H9" i="1" s="1"/>
  <c r="J8" i="1"/>
  <c r="H8" i="1"/>
  <c r="F8" i="1"/>
  <c r="G8" i="1" s="1"/>
  <c r="J7" i="1"/>
  <c r="G7" i="1"/>
  <c r="F7" i="1"/>
  <c r="L6" i="1"/>
  <c r="K6" i="1"/>
  <c r="J6" i="1"/>
  <c r="I6" i="1"/>
  <c r="F6" i="1"/>
  <c r="H6" i="1" s="1"/>
  <c r="J5" i="1"/>
  <c r="F5" i="1"/>
  <c r="L10" i="1" l="1"/>
  <c r="K10" i="1"/>
  <c r="I11" i="1"/>
  <c r="I7" i="1"/>
  <c r="G6" i="1"/>
  <c r="H7" i="1"/>
  <c r="I8" i="1"/>
  <c r="G5" i="1"/>
  <c r="G13" i="1"/>
  <c r="H5" i="1"/>
  <c r="I5" i="1" s="1"/>
  <c r="G12" i="1"/>
  <c r="I12" i="1" s="1"/>
  <c r="I9" i="1"/>
  <c r="G9" i="1"/>
  <c r="L5" i="1" l="1"/>
  <c r="K5" i="1"/>
  <c r="K12" i="1"/>
  <c r="L12" i="1"/>
  <c r="L8" i="1"/>
  <c r="K8" i="1"/>
  <c r="L9" i="1"/>
  <c r="K9" i="1"/>
  <c r="L7" i="1"/>
  <c r="K7" i="1"/>
  <c r="L11" i="1"/>
  <c r="K11" i="1"/>
</calcChain>
</file>

<file path=xl/sharedStrings.xml><?xml version="1.0" encoding="utf-8"?>
<sst xmlns="http://schemas.openxmlformats.org/spreadsheetml/2006/main" count="21" uniqueCount="21">
  <si>
    <t>進捗確認日</t>
    <rPh sb="0" eb="2">
      <t>シンチョク</t>
    </rPh>
    <rPh sb="2" eb="4">
      <t>カクニン</t>
    </rPh>
    <rPh sb="4" eb="5">
      <t>ビ</t>
    </rPh>
    <phoneticPr fontId="1"/>
  </si>
  <si>
    <t>プロジェクト名</t>
    <rPh sb="6" eb="7">
      <t>メイ</t>
    </rPh>
    <phoneticPr fontId="1"/>
  </si>
  <si>
    <t>始動日</t>
    <rPh sb="0" eb="2">
      <t>シドウ</t>
    </rPh>
    <rPh sb="2" eb="3">
      <t>ビ</t>
    </rPh>
    <phoneticPr fontId="1"/>
  </si>
  <si>
    <t>終了予定日</t>
    <rPh sb="0" eb="2">
      <t>シュウリョウ</t>
    </rPh>
    <rPh sb="2" eb="4">
      <t>ヨテイ</t>
    </rPh>
    <rPh sb="4" eb="5">
      <t>ビ</t>
    </rPh>
    <phoneticPr fontId="1"/>
  </si>
  <si>
    <t>進捗率[%]</t>
    <rPh sb="0" eb="2">
      <t>シンチョク</t>
    </rPh>
    <rPh sb="2" eb="3">
      <t>リツ</t>
    </rPh>
    <phoneticPr fontId="1"/>
  </si>
  <si>
    <t>vs日数</t>
    <rPh sb="2" eb="4">
      <t>ニッスウ</t>
    </rPh>
    <phoneticPr fontId="1"/>
  </si>
  <si>
    <t>vs週数</t>
    <rPh sb="2" eb="4">
      <t>シュウスウ</t>
    </rPh>
    <phoneticPr fontId="1"/>
  </si>
  <si>
    <t>vs月数</t>
    <rPh sb="2" eb="4">
      <t>ゲッスウ</t>
    </rPh>
    <phoneticPr fontId="1"/>
  </si>
  <si>
    <t>進捗具合</t>
    <rPh sb="0" eb="2">
      <t>シンチョク</t>
    </rPh>
    <rPh sb="2" eb="4">
      <t>グアイ</t>
    </rPh>
    <phoneticPr fontId="1"/>
  </si>
  <si>
    <t>棒グラフ軸ラベル</t>
    <rPh sb="0" eb="1">
      <t>ボウ</t>
    </rPh>
    <rPh sb="4" eb="5">
      <t>ジク</t>
    </rPh>
    <phoneticPr fontId="1"/>
  </si>
  <si>
    <t>棒グラフ数値</t>
    <rPh sb="0" eb="1">
      <t>ボウ</t>
    </rPh>
    <rPh sb="4" eb="6">
      <t>スウチ</t>
    </rPh>
    <phoneticPr fontId="1"/>
  </si>
  <si>
    <t>データラベル</t>
    <phoneticPr fontId="1"/>
  </si>
  <si>
    <t>Project A</t>
    <phoneticPr fontId="1"/>
  </si>
  <si>
    <t>Project B</t>
    <phoneticPr fontId="1"/>
  </si>
  <si>
    <t>Project C</t>
    <phoneticPr fontId="1"/>
  </si>
  <si>
    <t>Project D</t>
    <phoneticPr fontId="1"/>
  </si>
  <si>
    <t>Project E</t>
    <phoneticPr fontId="1"/>
  </si>
  <si>
    <t>Project F</t>
    <phoneticPr fontId="1"/>
  </si>
  <si>
    <t>Project G</t>
    <phoneticPr fontId="1"/>
  </si>
  <si>
    <t>Project H</t>
    <phoneticPr fontId="1"/>
  </si>
  <si>
    <t>Project 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</si>
</sst>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vertical="center" wrapText="1"/>
    </xf>
    <xf numFmtId="0" fontId="0" fillId="2" borderId="1" xfId="0" applyFill="1" applyBorder="1">
      <alignment vertical="center"/>
    </xf>
    <xf numFmtId="14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43029180176"/>
          <c:y val="2.6960784313725492E-2"/>
          <c:w val="0.8135937419587258"/>
          <c:h val="0.946078431372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dLbls>
            <c:dLbl>
              <c:idx val="0"/>
              <c:tx>
                <c:rich>
                  <a:bodyPr/>
                  <a:lstStyle/>
                  <a:p>
                    <a:fld id="{BB6E64C8-B7E4-48D7-8600-EE14C542EE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7FD-4F70-B4D8-AD008DD3FA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D8003A-58C9-4000-8553-61497E151F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7FD-4F70-B4D8-AD008DD3FA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D8A80B-3A7A-403A-94A4-D8E4243D2F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7FD-4F70-B4D8-AD008DD3FA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68FB9EF-D1BA-4314-ACB0-709E5077DE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7FD-4F70-B4D8-AD008DD3FA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12C85B-D981-449F-AC7B-C91DA3C803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7FD-4F70-B4D8-AD008DD3FA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AF08E77-CD14-47DB-A044-F1E6213EAF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7FD-4F70-B4D8-AD008DD3FA1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68694D-F5B4-4748-9F75-C582874387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7FD-4F70-B4D8-AD008DD3FA1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ECE3243-31B0-4E4A-AC49-2A0A87D317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7FD-4F70-B4D8-AD008DD3FA1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CF8A56F-2D9E-44A9-BE01-87ACAC6694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7FD-4F70-B4D8-AD008DD3FA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Sheet1!$J$5:$J$13</c:f>
              <c:strCache>
                <c:ptCount val="9"/>
                <c:pt idx="0">
                  <c:v>Project A
2020/6/1始動
2020/8/31終了</c:v>
                </c:pt>
                <c:pt idx="1">
                  <c:v>Project B
2020/11/1始動
2021/6/30終了</c:v>
                </c:pt>
                <c:pt idx="2">
                  <c:v>Project C
2020/9/1始動
2021/2/28終了</c:v>
                </c:pt>
                <c:pt idx="3">
                  <c:v>Project D
2020/3/1始動
2020/12/31終了</c:v>
                </c:pt>
                <c:pt idx="4">
                  <c:v>Project E
2020/4/1始動
2021/3/31終了</c:v>
                </c:pt>
                <c:pt idx="5">
                  <c:v>Project F
2020/7/1始動
2020/11/30終了</c:v>
                </c:pt>
                <c:pt idx="6">
                  <c:v>Project G
2020/9/1始動
2021/11/30終了</c:v>
                </c:pt>
                <c:pt idx="7">
                  <c:v>Project H
2020/6/1始動
2021/1/31終了</c:v>
                </c:pt>
                <c:pt idx="8">
                  <c:v>Project I
2020/3/1始動
2020/10/31終了</c:v>
                </c:pt>
              </c:strCache>
            </c:strRef>
          </c:cat>
          <c:val>
            <c:numRef>
              <c:f>Sheet1!$K$5:$K$13</c:f>
              <c:numCache>
                <c:formatCode>General</c:formatCode>
                <c:ptCount val="9"/>
                <c:pt idx="0">
                  <c:v>-1.6</c:v>
                </c:pt>
                <c:pt idx="1">
                  <c:v>0</c:v>
                </c:pt>
                <c:pt idx="2">
                  <c:v>1.7</c:v>
                </c:pt>
                <c:pt idx="3">
                  <c:v>-1</c:v>
                </c:pt>
                <c:pt idx="4">
                  <c:v>0</c:v>
                </c:pt>
                <c:pt idx="5">
                  <c:v>0.7</c:v>
                </c:pt>
                <c:pt idx="6">
                  <c:v>0.5</c:v>
                </c:pt>
                <c:pt idx="7">
                  <c:v>-0.8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datalabelsRange>
                <c15:f>Sheet1!$L$5:$L$13</c15:f>
                <c15:dlblRangeCache>
                  <c:ptCount val="9"/>
                  <c:pt idx="0">
                    <c:v>80%完了
1.6ヶ月遅延</c:v>
                  </c:pt>
                  <c:pt idx="1">
                    <c:v>0%完了
始動前</c:v>
                  </c:pt>
                  <c:pt idx="2">
                    <c:v>45%完了
1.7ヶ月超達</c:v>
                  </c:pt>
                  <c:pt idx="3">
                    <c:v>60%完了
1ヶ月遅延</c:v>
                  </c:pt>
                  <c:pt idx="4">
                    <c:v>50%完了
計画通り</c:v>
                  </c:pt>
                  <c:pt idx="5">
                    <c:v>75%完了
3週間超達</c:v>
                  </c:pt>
                  <c:pt idx="6">
                    <c:v>10%完了
2週間超達</c:v>
                  </c:pt>
                  <c:pt idx="7">
                    <c:v>40%完了
4週間遅延</c:v>
                  </c:pt>
                  <c:pt idx="8">
                    <c:v>100%完了
完了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47FD-4F70-B4D8-AD008DD3FA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40546592"/>
        <c:axId val="640546264"/>
      </c:barChart>
      <c:catAx>
        <c:axId val="6405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546264"/>
        <c:crosses val="autoZero"/>
        <c:auto val="1"/>
        <c:lblAlgn val="ctr"/>
        <c:lblOffset val="0"/>
        <c:noMultiLvlLbl val="0"/>
      </c:catAx>
      <c:valAx>
        <c:axId val="640546264"/>
        <c:scaling>
          <c:orientation val="minMax"/>
          <c:max val="3"/>
          <c:min val="-3"/>
        </c:scaling>
        <c:delete val="1"/>
        <c:axPos val="t"/>
        <c:numFmt formatCode="General" sourceLinked="1"/>
        <c:majorTickMark val="out"/>
        <c:minorTickMark val="none"/>
        <c:tickLblPos val="nextTo"/>
        <c:crossAx val="64054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50000"/>
        <a:lumOff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chemeClr val="bg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428915</xdr:colOff>
      <xdr:row>2</xdr:row>
      <xdr:rowOff>206644</xdr:rowOff>
    </xdr:from>
    <xdr:to>
      <xdr:col>24</xdr:col>
      <xdr:colOff>153562</xdr:colOff>
      <xdr:row>13</xdr:row>
      <xdr:rowOff>167898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FDE20C-67FE-47B3-AD79-9E6440136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124E-0BE4-48ED-A384-A68684B42D86}">
  <dimension ref="B3:Z13"/>
  <sheetViews>
    <sheetView tabSelected="1" zoomScale="76" zoomScaleNormal="76" workbookViewId="0"/>
  </sheetViews>
  <sheetFormatPr defaultRowHeight="18" x14ac:dyDescent="0.45"/>
  <cols>
    <col min="2" max="2" width="14.3984375" bestFit="1" customWidth="1"/>
    <col min="3" max="3" width="10.19921875" bestFit="1" customWidth="1"/>
    <col min="4" max="4" width="11.296875" bestFit="1" customWidth="1"/>
    <col min="5" max="5" width="9.59765625" bestFit="1" customWidth="1"/>
    <col min="6" max="8" width="6.796875" bestFit="1" customWidth="1"/>
    <col min="9" max="9" width="12.09765625" style="10" bestFit="1" customWidth="1"/>
    <col min="10" max="10" width="15.19921875" style="10" bestFit="1" customWidth="1"/>
    <col min="11" max="12" width="12.3984375" bestFit="1" customWidth="1"/>
  </cols>
  <sheetData>
    <row r="3" spans="2:26" x14ac:dyDescent="0.45">
      <c r="B3" s="11" t="s">
        <v>0</v>
      </c>
      <c r="C3" s="11"/>
      <c r="D3" s="11"/>
      <c r="E3" s="12">
        <v>44105</v>
      </c>
      <c r="F3" s="12"/>
      <c r="G3" s="12"/>
      <c r="H3" s="12"/>
      <c r="I3" s="12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x14ac:dyDescent="0.45"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3" t="s">
        <v>10</v>
      </c>
      <c r="L4" s="3" t="s">
        <v>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54" x14ac:dyDescent="0.45">
      <c r="B5" s="5" t="s">
        <v>12</v>
      </c>
      <c r="C5" s="6">
        <v>43983</v>
      </c>
      <c r="D5" s="6">
        <v>44074</v>
      </c>
      <c r="E5" s="5">
        <v>80</v>
      </c>
      <c r="F5" s="2">
        <f>ROUND((((D5-C5+1)*E5/100)-($E$3-C5+1)),0)</f>
        <v>-49</v>
      </c>
      <c r="G5" s="7">
        <f>ROUND(F5/7,0)</f>
        <v>-7</v>
      </c>
      <c r="H5" s="7">
        <f>ROUND(F5/30,1)</f>
        <v>-1.6</v>
      </c>
      <c r="I5" s="8" t="str">
        <f>IF(E5&gt;=100,"完了",IF(C5-$E$3&gt;0,"始動前",IF(ABS(F5)&lt;7,"計画通り",IF(AND(F5&lt;0,ABS(H5)&lt;1),(ROUND(ABS(G5),0))&amp;"週間遅延",IF(F5&lt;0,(ROUND(ABS(H5),1))&amp;"ヶ月遅延",IF(AND(F5&gt;0,ABS(H5)&lt;1),(ROUND(ABS(G5),0))&amp;"週間超達",(ROUND(ABS(H5),1))&amp;"ヶ月超達"))))))</f>
        <v>1.6ヶ月遅延</v>
      </c>
      <c r="J5" s="8" t="str">
        <f>B5&amp;CHAR(10)&amp;TEXT(C5,"yyyy/m/d")&amp;"始動"&amp;CHAR(10)&amp;TEXT(D5,"yyyy/m/d")&amp;"終了"</f>
        <v>Project A
2020/6/1始動
2020/8/31終了</v>
      </c>
      <c r="K5" s="2">
        <f>IF(OR(I5="完了",I5="始動前",I5="計画通り"),0,ROUND(H5,1))</f>
        <v>-1.6</v>
      </c>
      <c r="L5" s="8" t="str">
        <f>E5&amp;"%完了"&amp;CHAR(10)&amp;I5</f>
        <v>80%完了
1.6ヶ月遅延</v>
      </c>
      <c r="M5" s="9"/>
      <c r="N5" s="9"/>
      <c r="Q5" s="9"/>
    </row>
    <row r="6" spans="2:26" ht="54" x14ac:dyDescent="0.45">
      <c r="B6" s="5" t="s">
        <v>13</v>
      </c>
      <c r="C6" s="6">
        <v>44136</v>
      </c>
      <c r="D6" s="6">
        <v>44377</v>
      </c>
      <c r="E6" s="5">
        <v>0</v>
      </c>
      <c r="F6" s="2">
        <f t="shared" ref="F6:F13" si="0">ROUND((((D6-C6+1)*E6/100)-($E$3-C6+1)),0)</f>
        <v>30</v>
      </c>
      <c r="G6" s="7">
        <f t="shared" ref="G6:G13" si="1">ROUND(F6/7,0)</f>
        <v>4</v>
      </c>
      <c r="H6" s="7">
        <f t="shared" ref="H6:H13" si="2">ROUND(F6/30,1)</f>
        <v>1</v>
      </c>
      <c r="I6" s="8" t="str">
        <f t="shared" ref="I6:I13" si="3">IF(E6&gt;=100,"完了",IF(C6-$E$3&gt;0,"始動前",IF(ABS(F6)&lt;7,"計画通り",IF(AND(F6&lt;0,ABS(H6)&lt;1),(ROUND(ABS(G6),0))&amp;"週間遅延",IF(F6&lt;0,(ROUND(ABS(H6),1))&amp;"ヶ月遅延",IF(AND(F6&gt;0,ABS(H6)&lt;1),(ROUND(ABS(G6),0))&amp;"週間超達",(ROUND(ABS(H6),1))&amp;"ヶ月超達"))))))</f>
        <v>始動前</v>
      </c>
      <c r="J6" s="8" t="str">
        <f t="shared" ref="J6:J13" si="4">B6&amp;CHAR(10)&amp;TEXT(C6,"yyyy/m/d")&amp;"始動"&amp;CHAR(10)&amp;TEXT(D6,"yyyy/m/d")&amp;"終了"</f>
        <v>Project B
2020/11/1始動
2021/6/30終了</v>
      </c>
      <c r="K6" s="2">
        <f t="shared" ref="K6:K13" si="5">IF(OR(I6="完了",I6="始動前",I6="計画通り"),0,ROUND(H6,1))</f>
        <v>0</v>
      </c>
      <c r="L6" s="8" t="str">
        <f t="shared" ref="L6:L13" si="6">E6&amp;"%完了"&amp;CHAR(10)&amp;I6</f>
        <v>0%完了
始動前</v>
      </c>
      <c r="M6" s="9"/>
      <c r="N6" s="9"/>
      <c r="Q6" s="9"/>
    </row>
    <row r="7" spans="2:26" ht="54" x14ac:dyDescent="0.45">
      <c r="B7" s="5" t="s">
        <v>14</v>
      </c>
      <c r="C7" s="6">
        <v>44075</v>
      </c>
      <c r="D7" s="6">
        <v>44255</v>
      </c>
      <c r="E7" s="5">
        <v>45</v>
      </c>
      <c r="F7" s="2">
        <f t="shared" si="0"/>
        <v>50</v>
      </c>
      <c r="G7" s="7">
        <f t="shared" si="1"/>
        <v>7</v>
      </c>
      <c r="H7" s="7">
        <f t="shared" si="2"/>
        <v>1.7</v>
      </c>
      <c r="I7" s="8" t="str">
        <f t="shared" si="3"/>
        <v>1.7ヶ月超達</v>
      </c>
      <c r="J7" s="8" t="str">
        <f t="shared" si="4"/>
        <v>Project C
2020/9/1始動
2021/2/28終了</v>
      </c>
      <c r="K7" s="2">
        <f t="shared" si="5"/>
        <v>1.7</v>
      </c>
      <c r="L7" s="8" t="str">
        <f t="shared" si="6"/>
        <v>45%完了
1.7ヶ月超達</v>
      </c>
      <c r="M7" s="9"/>
      <c r="N7" s="9"/>
      <c r="Q7" s="9"/>
    </row>
    <row r="8" spans="2:26" ht="54" x14ac:dyDescent="0.45">
      <c r="B8" s="5" t="s">
        <v>15</v>
      </c>
      <c r="C8" s="6">
        <v>43891</v>
      </c>
      <c r="D8" s="6">
        <v>44196</v>
      </c>
      <c r="E8" s="5">
        <v>60</v>
      </c>
      <c r="F8" s="2">
        <f t="shared" si="0"/>
        <v>-31</v>
      </c>
      <c r="G8" s="7">
        <f t="shared" si="1"/>
        <v>-4</v>
      </c>
      <c r="H8" s="7">
        <f t="shared" si="2"/>
        <v>-1</v>
      </c>
      <c r="I8" s="8" t="str">
        <f t="shared" si="3"/>
        <v>1ヶ月遅延</v>
      </c>
      <c r="J8" s="8" t="str">
        <f t="shared" si="4"/>
        <v>Project D
2020/3/1始動
2020/12/31終了</v>
      </c>
      <c r="K8" s="2">
        <f t="shared" si="5"/>
        <v>-1</v>
      </c>
      <c r="L8" s="8" t="str">
        <f t="shared" si="6"/>
        <v>60%完了
1ヶ月遅延</v>
      </c>
      <c r="M8" s="9"/>
      <c r="N8" s="9"/>
      <c r="Q8" s="9"/>
    </row>
    <row r="9" spans="2:26" ht="54" x14ac:dyDescent="0.45">
      <c r="B9" s="5" t="s">
        <v>16</v>
      </c>
      <c r="C9" s="6">
        <v>43922</v>
      </c>
      <c r="D9" s="6">
        <v>44286</v>
      </c>
      <c r="E9" s="5">
        <v>50</v>
      </c>
      <c r="F9" s="2">
        <f t="shared" si="0"/>
        <v>-2</v>
      </c>
      <c r="G9" s="7">
        <f t="shared" si="1"/>
        <v>0</v>
      </c>
      <c r="H9" s="7">
        <f t="shared" si="2"/>
        <v>-0.1</v>
      </c>
      <c r="I9" s="8" t="str">
        <f t="shared" si="3"/>
        <v>計画通り</v>
      </c>
      <c r="J9" s="8" t="str">
        <f t="shared" si="4"/>
        <v>Project E
2020/4/1始動
2021/3/31終了</v>
      </c>
      <c r="K9" s="2">
        <f t="shared" si="5"/>
        <v>0</v>
      </c>
      <c r="L9" s="8" t="str">
        <f t="shared" si="6"/>
        <v>50%完了
計画通り</v>
      </c>
      <c r="M9" s="9"/>
      <c r="N9" s="9"/>
      <c r="Q9" s="9"/>
    </row>
    <row r="10" spans="2:26" ht="54" x14ac:dyDescent="0.45">
      <c r="B10" s="5" t="s">
        <v>17</v>
      </c>
      <c r="C10" s="6">
        <v>44013</v>
      </c>
      <c r="D10" s="6">
        <v>44165</v>
      </c>
      <c r="E10" s="5">
        <v>75</v>
      </c>
      <c r="F10" s="2">
        <f t="shared" si="0"/>
        <v>22</v>
      </c>
      <c r="G10" s="7">
        <f t="shared" si="1"/>
        <v>3</v>
      </c>
      <c r="H10" s="7">
        <f t="shared" si="2"/>
        <v>0.7</v>
      </c>
      <c r="I10" s="8" t="str">
        <f t="shared" si="3"/>
        <v>3週間超達</v>
      </c>
      <c r="J10" s="8" t="str">
        <f t="shared" si="4"/>
        <v>Project F
2020/7/1始動
2020/11/30終了</v>
      </c>
      <c r="K10" s="2">
        <f t="shared" si="5"/>
        <v>0.7</v>
      </c>
      <c r="L10" s="8" t="str">
        <f t="shared" si="6"/>
        <v>75%完了
3週間超達</v>
      </c>
    </row>
    <row r="11" spans="2:26" ht="54" x14ac:dyDescent="0.45">
      <c r="B11" s="5" t="s">
        <v>18</v>
      </c>
      <c r="C11" s="6">
        <v>44075</v>
      </c>
      <c r="D11" s="6">
        <v>44530</v>
      </c>
      <c r="E11" s="5">
        <v>10</v>
      </c>
      <c r="F11" s="2">
        <f t="shared" si="0"/>
        <v>15</v>
      </c>
      <c r="G11" s="7">
        <f t="shared" si="1"/>
        <v>2</v>
      </c>
      <c r="H11" s="7">
        <f t="shared" si="2"/>
        <v>0.5</v>
      </c>
      <c r="I11" s="8" t="str">
        <f t="shared" si="3"/>
        <v>2週間超達</v>
      </c>
      <c r="J11" s="8" t="str">
        <f t="shared" si="4"/>
        <v>Project G
2020/9/1始動
2021/11/30終了</v>
      </c>
      <c r="K11" s="2">
        <f t="shared" si="5"/>
        <v>0.5</v>
      </c>
      <c r="L11" s="8" t="str">
        <f t="shared" si="6"/>
        <v>10%完了
2週間超達</v>
      </c>
    </row>
    <row r="12" spans="2:26" ht="54" x14ac:dyDescent="0.45">
      <c r="B12" s="5" t="s">
        <v>19</v>
      </c>
      <c r="C12" s="6">
        <v>43983</v>
      </c>
      <c r="D12" s="6">
        <v>44227</v>
      </c>
      <c r="E12" s="5">
        <v>40</v>
      </c>
      <c r="F12" s="2">
        <f t="shared" si="0"/>
        <v>-25</v>
      </c>
      <c r="G12" s="7">
        <f t="shared" si="1"/>
        <v>-4</v>
      </c>
      <c r="H12" s="7">
        <f t="shared" si="2"/>
        <v>-0.8</v>
      </c>
      <c r="I12" s="8" t="str">
        <f t="shared" si="3"/>
        <v>4週間遅延</v>
      </c>
      <c r="J12" s="8" t="str">
        <f t="shared" si="4"/>
        <v>Project H
2020/6/1始動
2021/1/31終了</v>
      </c>
      <c r="K12" s="2">
        <f t="shared" si="5"/>
        <v>-0.8</v>
      </c>
      <c r="L12" s="8" t="str">
        <f t="shared" si="6"/>
        <v>40%完了
4週間遅延</v>
      </c>
    </row>
    <row r="13" spans="2:26" ht="54" x14ac:dyDescent="0.45">
      <c r="B13" s="5" t="s">
        <v>20</v>
      </c>
      <c r="C13" s="6">
        <v>43891</v>
      </c>
      <c r="D13" s="6">
        <v>44135</v>
      </c>
      <c r="E13" s="5">
        <v>100</v>
      </c>
      <c r="F13" s="2">
        <f t="shared" si="0"/>
        <v>30</v>
      </c>
      <c r="G13" s="7">
        <f t="shared" si="1"/>
        <v>4</v>
      </c>
      <c r="H13" s="7">
        <f t="shared" si="2"/>
        <v>1</v>
      </c>
      <c r="I13" s="8" t="str">
        <f t="shared" si="3"/>
        <v>完了</v>
      </c>
      <c r="J13" s="8" t="str">
        <f t="shared" si="4"/>
        <v>Project I
2020/3/1始動
2020/10/31終了</v>
      </c>
      <c r="K13" s="2">
        <f t="shared" si="5"/>
        <v>0</v>
      </c>
      <c r="L13" s="8" t="str">
        <f t="shared" si="6"/>
        <v>100%完了
完了</v>
      </c>
    </row>
  </sheetData>
  <mergeCells count="2">
    <mergeCell ref="B3:D3"/>
    <mergeCell ref="E3:L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2021-03-21T02:00:44Z</dcterms:created>
  <dcterms:modified xsi:type="dcterms:W3CDTF">2021-03-21T02:04:42Z</dcterms:modified>
</cp:coreProperties>
</file>